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medcornell-my.sharepoint.com/personal/mis9270_med_cornell_edu/Documents/Desktop/Documents/Documents_Checklist &amp; Forms/"/>
    </mc:Choice>
  </mc:AlternateContent>
  <xr:revisionPtr revIDLastSave="49" documentId="8_{790B7218-6592-4AF7-A2FA-9FAB309B3D91}" xr6:coauthVersionLast="47" xr6:coauthVersionMax="47" xr10:uidLastSave="{A3E57EE2-7DA3-421E-A280-41AD178DB70B}"/>
  <bookViews>
    <workbookView xWindow="-113" yWindow="-113" windowWidth="24267" windowHeight="13023" xr2:uid="{00000000-000D-0000-FFFF-FFFF00000000}"/>
  </bookViews>
  <sheets>
    <sheet name="Budget Template" sheetId="1" r:id="rId1"/>
    <sheet name="Legend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8" i="1" l="1"/>
  <c r="F50" i="1"/>
  <c r="F42" i="1"/>
  <c r="B34" i="1"/>
  <c r="B42" i="1"/>
  <c r="B50" i="1"/>
  <c r="B58" i="1"/>
  <c r="J57" i="1" l="1"/>
  <c r="J56" i="1"/>
  <c r="J58" i="1" l="1"/>
  <c r="F34" i="1" l="1"/>
  <c r="E18" i="1" l="1"/>
  <c r="E19" i="1"/>
  <c r="E23" i="1"/>
  <c r="E22" i="1"/>
  <c r="E21" i="1"/>
  <c r="E20" i="1"/>
  <c r="G23" i="1"/>
  <c r="I23" i="1" s="1"/>
  <c r="J23" i="1" s="1"/>
  <c r="G22" i="1"/>
  <c r="I22" i="1" s="1"/>
  <c r="J22" i="1" s="1"/>
  <c r="G21" i="1"/>
  <c r="I21" i="1" s="1"/>
  <c r="J21" i="1" s="1"/>
  <c r="G20" i="1"/>
  <c r="I20" i="1" s="1"/>
  <c r="J20" i="1" s="1"/>
  <c r="G19" i="1"/>
  <c r="I19" i="1" s="1"/>
  <c r="G18" i="1"/>
  <c r="I18" i="1" l="1"/>
  <c r="J18" i="1" s="1"/>
  <c r="J19" i="1"/>
  <c r="G24" i="1"/>
  <c r="J24" i="1" l="1"/>
  <c r="J61" i="1" s="1"/>
  <c r="J63" i="1" s="1"/>
  <c r="I24" i="1"/>
  <c r="J65" i="1" l="1"/>
  <c r="J67" i="1" s="1"/>
</calcChain>
</file>

<file path=xl/sharedStrings.xml><?xml version="1.0" encoding="utf-8"?>
<sst xmlns="http://schemas.openxmlformats.org/spreadsheetml/2006/main" count="149" uniqueCount="102">
  <si>
    <t>Name</t>
  </si>
  <si>
    <t>Role</t>
  </si>
  <si>
    <t>Effort</t>
  </si>
  <si>
    <t>Calendar Months</t>
  </si>
  <si>
    <t>Base Salary</t>
  </si>
  <si>
    <t>Requested Salary</t>
  </si>
  <si>
    <t>Total</t>
  </si>
  <si>
    <t>PD/PI</t>
  </si>
  <si>
    <t>Site Name</t>
  </si>
  <si>
    <t>WCMC MTDC*</t>
  </si>
  <si>
    <t>Total Consortium Costs:</t>
  </si>
  <si>
    <t>Personnel Subtotal:</t>
  </si>
  <si>
    <t>All costs in each non-personnel category must be itemized, sufficient information must be provided for OSRA's review of expenses.</t>
  </si>
  <si>
    <t>Site PI Name</t>
  </si>
  <si>
    <t>If NIH is the sponsor, currently approved salary caps should be employed ($225,700 as of 1/1/2025-https://grants.nih.gov/grants/guide/notice-files/NOT-OD-25-085.html).</t>
  </si>
  <si>
    <t>Type</t>
  </si>
  <si>
    <t>Co PD/PI</t>
  </si>
  <si>
    <t>Co-Investigator</t>
  </si>
  <si>
    <t>Post Doctoral</t>
  </si>
  <si>
    <t>Post Doctoral Associate</t>
  </si>
  <si>
    <t>Post Doctoral Scholar</t>
  </si>
  <si>
    <t>Other Professional</t>
  </si>
  <si>
    <t>Graduate Student</t>
  </si>
  <si>
    <t>Undergraduate Student</t>
  </si>
  <si>
    <t>Technician</t>
  </si>
  <si>
    <t>Consultant</t>
  </si>
  <si>
    <t>Key</t>
  </si>
  <si>
    <t>Non-Key</t>
  </si>
  <si>
    <t>Fringe Rate</t>
  </si>
  <si>
    <t>Fringe Benefits Rate</t>
  </si>
  <si>
    <t>Fringe Rate Total</t>
  </si>
  <si>
    <t>Personnel Costs</t>
  </si>
  <si>
    <t>Equipment &gt;$10,000</t>
  </si>
  <si>
    <t>Lab Supplies</t>
  </si>
  <si>
    <t>Travel</t>
  </si>
  <si>
    <t>Patient Care</t>
  </si>
  <si>
    <t>Animal Expenses</t>
  </si>
  <si>
    <t>Consortium Costs</t>
  </si>
  <si>
    <t>Total WCMC Direct Costs</t>
  </si>
  <si>
    <t>Total WCMC Indirect Costs</t>
  </si>
  <si>
    <t>Total Costs</t>
  </si>
  <si>
    <t>Indirect Cost Rate</t>
  </si>
  <si>
    <t>Rate</t>
  </si>
  <si>
    <t>IDC Rate</t>
  </si>
  <si>
    <t>Non Personnel Costs</t>
  </si>
  <si>
    <t>Fringe</t>
  </si>
  <si>
    <t>Prorate</t>
  </si>
  <si>
    <t>Equipment Over $10K</t>
  </si>
  <si>
    <t>MTDC</t>
  </si>
  <si>
    <r>
      <t xml:space="preserve">For new awards starting 7/1/25 or later, WCM will collect IDC on the </t>
    </r>
    <r>
      <rPr>
        <b/>
        <sz val="10"/>
        <color theme="1"/>
        <rFont val="1898 Sans"/>
      </rPr>
      <t>first $10,000</t>
    </r>
    <r>
      <rPr>
        <sz val="10"/>
        <color theme="1"/>
        <rFont val="1898 Sans"/>
      </rPr>
      <t xml:space="preserve"> of an equipment purchase.</t>
    </r>
  </si>
  <si>
    <r>
      <t xml:space="preserve">For new awards starting 7/1/25 or later, WCM will collect IDC on the </t>
    </r>
    <r>
      <rPr>
        <b/>
        <sz val="10"/>
        <color theme="1"/>
        <rFont val="1898 Sans"/>
      </rPr>
      <t>first $50,000</t>
    </r>
    <r>
      <rPr>
        <sz val="10"/>
        <color theme="1"/>
        <rFont val="1898 Sans"/>
      </rPr>
      <t xml:space="preserve"> of each subaward site.</t>
    </r>
  </si>
  <si>
    <t>34.5%: Faculty and Staff (Federal, State, and Private grants &amp; contracts) 
38.2%: Faculty and Staff (Industry)
28%: Postdoc Stipends 
9.75%: Temporary Employees</t>
  </si>
  <si>
    <t>Subawards</t>
  </si>
  <si>
    <t>69.5%: Industry Sponsored Research 
69.5%: Service Agreements 
35%: Clinical Trials 
Non-Federal: Federal rate or agency rate if lower</t>
  </si>
  <si>
    <t>Personnel Cost</t>
  </si>
  <si>
    <t>Award Number</t>
  </si>
  <si>
    <t>Fund Center</t>
  </si>
  <si>
    <t>Non-Personnel Cost</t>
  </si>
  <si>
    <t>Non Personnel Categories</t>
  </si>
  <si>
    <t>Patient Care (Exclude from MTDC)</t>
  </si>
  <si>
    <t>Other Costs</t>
  </si>
  <si>
    <t>Budget Period</t>
  </si>
  <si>
    <t>Description</t>
  </si>
  <si>
    <t>Category</t>
  </si>
  <si>
    <t>Note</t>
  </si>
  <si>
    <t>Select Type</t>
  </si>
  <si>
    <t>Select Role</t>
  </si>
  <si>
    <t>Tuition &amp; Fees</t>
  </si>
  <si>
    <t xml:space="preserve">Total Lab Supplies Costs: </t>
  </si>
  <si>
    <t xml:space="preserve">Total Travel Costs: </t>
  </si>
  <si>
    <t xml:space="preserve">Total Animal Expense Costs: </t>
  </si>
  <si>
    <t>Equipment over $10,000</t>
  </si>
  <si>
    <t xml:space="preserve">Total Equipment over $10,000 Costs: </t>
  </si>
  <si>
    <t xml:space="preserve">Total Patient Care Costs: </t>
  </si>
  <si>
    <t xml:space="preserve">Total Tuition &amp; Fees Costs: </t>
  </si>
  <si>
    <t>Direct Costs</t>
  </si>
  <si>
    <t>Indirect Costs</t>
  </si>
  <si>
    <t xml:space="preserve">Total Other Costs Costs: </t>
  </si>
  <si>
    <t>Childcare Costs</t>
  </si>
  <si>
    <t xml:space="preserve">Total Childcare Costs: </t>
  </si>
  <si>
    <t>Preaward</t>
  </si>
  <si>
    <t>No</t>
  </si>
  <si>
    <t>Please indicate if you are requesting preaward spending</t>
  </si>
  <si>
    <t>Prior year WBS</t>
  </si>
  <si>
    <t>Comments/Notes</t>
  </si>
  <si>
    <t>Key Notes</t>
  </si>
  <si>
    <t>Indirect Costs Rate %</t>
  </si>
  <si>
    <r>
      <t xml:space="preserve">Apply FY25 fringe rates for salary requested </t>
    </r>
    <r>
      <rPr>
        <b/>
        <sz val="10"/>
        <color theme="1"/>
        <rFont val="1898 Sans"/>
      </rPr>
      <t>before 6/30/2025</t>
    </r>
    <r>
      <rPr>
        <sz val="10"/>
        <color theme="1"/>
        <rFont val="1898 Sans"/>
      </rPr>
      <t xml:space="preserve">. 
Apply FY26 fringe rates for salary requested </t>
    </r>
    <r>
      <rPr>
        <b/>
        <sz val="10"/>
        <color theme="1"/>
        <rFont val="1898 Sans"/>
      </rPr>
      <t>after 7/1/2025</t>
    </r>
    <r>
      <rPr>
        <sz val="10"/>
        <color theme="1"/>
        <rFont val="1898 Sans"/>
      </rPr>
      <t>.</t>
    </r>
  </si>
  <si>
    <t>Pre-award Spending Request</t>
  </si>
  <si>
    <t>Consortium Details</t>
  </si>
  <si>
    <t>Other - (Type Role Here)</t>
  </si>
  <si>
    <t xml:space="preserve">Yes - Indicate Date </t>
  </si>
  <si>
    <t>Total Cost</t>
  </si>
  <si>
    <t>MTDC excluding permanent equipment costs; alterations and renovation costs; patient care cost; student support costs for research training, including stipend, subsistence allowance, tuition, and travel allowance; when WMC is the subcontractor and subgrantor (consortium) cost in excess of $50,000 on each subcontract/subgrant will be excluded.</t>
  </si>
  <si>
    <t>Other - Type Rate Here</t>
  </si>
  <si>
    <t>Consortium MTDC Subtotal</t>
  </si>
  <si>
    <t>Consortium Exclusion Subtotal</t>
  </si>
  <si>
    <t>MTDC Total</t>
  </si>
  <si>
    <t>IACUC Protocol Number</t>
  </si>
  <si>
    <t>IRB Protocol Number</t>
  </si>
  <si>
    <t>Costs With IDC</t>
  </si>
  <si>
    <t xml:space="preserve">                     Costs without IDC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</si>
</sst>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_(* #,##0_);_(* \(#,##0\);_(* &quot;-&quot;??_);_(@_)"/>
    <numFmt numFmtId="167" formatCode="_(&quot;$&quot;* #,##0_);_(&quot;$&quot;* \(#,##0\);_(&quot;$&quot;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1898 Sans"/>
    </font>
    <font>
      <i/>
      <sz val="10"/>
      <color theme="1"/>
      <name val="1898 Sans"/>
    </font>
    <font>
      <b/>
      <sz val="10"/>
      <color theme="1"/>
      <name val="1898 Sans"/>
    </font>
    <font>
      <b/>
      <sz val="10"/>
      <color theme="0"/>
      <name val="1898 Sans"/>
    </font>
    <font>
      <b/>
      <sz val="10"/>
      <name val="1898 Sans"/>
    </font>
    <font>
      <b/>
      <i/>
      <sz val="10"/>
      <color theme="1"/>
      <name val="1898 Sans"/>
    </font>
    <font>
      <i/>
      <sz val="10"/>
      <name val="1898 Sans"/>
    </font>
    <font>
      <sz val="10"/>
      <name val="1898 Sans"/>
    </font>
  </fonts>
  <fills count="7">
    <fill>
      <patternFill patternType="none"/>
    </fill>
    <fill>
      <patternFill patternType="gray125"/>
    </fill>
    <fill>
      <patternFill patternType="solid">
        <fgColor rgb="FFB31B1B"/>
        <bgColor indexed="64"/>
      </patternFill>
    </fill>
    <fill>
      <patternFill patternType="solid">
        <fgColor rgb="FFE7751D"/>
        <bgColor indexed="64"/>
      </patternFill>
    </fill>
    <fill>
      <patternFill patternType="solid">
        <fgColor rgb="FFFFC72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wrapText="1"/>
    </xf>
    <xf numFmtId="167" fontId="2" fillId="0" borderId="0" xfId="3" applyNumberFormat="1" applyFont="1" applyAlignment="1">
      <alignment wrapText="1"/>
    </xf>
    <xf numFmtId="0" fontId="5" fillId="2" borderId="2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center" wrapText="1"/>
    </xf>
    <xf numFmtId="165" fontId="2" fillId="0" borderId="0" xfId="0" applyNumberFormat="1" applyFont="1" applyAlignment="1">
      <alignment wrapText="1"/>
    </xf>
    <xf numFmtId="10" fontId="2" fillId="0" borderId="0" xfId="1" applyNumberFormat="1" applyFont="1" applyAlignment="1">
      <alignment wrapText="1"/>
    </xf>
    <xf numFmtId="167" fontId="5" fillId="2" borderId="2" xfId="3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wrapText="1"/>
    </xf>
    <xf numFmtId="9" fontId="2" fillId="0" borderId="0" xfId="0" applyNumberFormat="1" applyFont="1" applyFill="1" applyAlignment="1">
      <alignment wrapText="1"/>
    </xf>
    <xf numFmtId="43" fontId="2" fillId="0" borderId="0" xfId="2" applyFont="1" applyFill="1" applyAlignment="1">
      <alignment wrapText="1"/>
    </xf>
    <xf numFmtId="164" fontId="2" fillId="0" borderId="0" xfId="0" applyNumberFormat="1" applyFont="1" applyFill="1" applyAlignment="1">
      <alignment wrapText="1"/>
    </xf>
    <xf numFmtId="164" fontId="2" fillId="0" borderId="0" xfId="0" applyNumberFormat="1" applyFont="1" applyAlignment="1">
      <alignment wrapText="1"/>
    </xf>
    <xf numFmtId="166" fontId="2" fillId="0" borderId="0" xfId="2" applyNumberFormat="1" applyFont="1" applyAlignment="1">
      <alignment wrapText="1"/>
    </xf>
    <xf numFmtId="0" fontId="6" fillId="6" borderId="1" xfId="0" applyFont="1" applyFill="1" applyBorder="1" applyAlignment="1">
      <alignment horizontal="left" wrapText="1"/>
    </xf>
    <xf numFmtId="0" fontId="6" fillId="6" borderId="1" xfId="0" applyFont="1" applyFill="1" applyBorder="1" applyAlignment="1">
      <alignment wrapText="1"/>
    </xf>
    <xf numFmtId="167" fontId="6" fillId="6" borderId="1" xfId="3" applyNumberFormat="1" applyFont="1" applyFill="1" applyBorder="1" applyAlignment="1">
      <alignment wrapText="1"/>
    </xf>
    <xf numFmtId="0" fontId="5" fillId="3" borderId="2" xfId="0" applyFont="1" applyFill="1" applyBorder="1" applyAlignment="1">
      <alignment horizont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vertical="center" wrapText="1"/>
    </xf>
    <xf numFmtId="0" fontId="2" fillId="0" borderId="5" xfId="0" applyFont="1" applyBorder="1" applyAlignment="1">
      <alignment horizontal="left" wrapText="1"/>
    </xf>
    <xf numFmtId="0" fontId="6" fillId="5" borderId="5" xfId="0" applyFont="1" applyFill="1" applyBorder="1" applyAlignment="1">
      <alignment horizontal="left" wrapText="1"/>
    </xf>
    <xf numFmtId="0" fontId="6" fillId="5" borderId="5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4" fillId="0" borderId="0" xfId="0" applyFont="1" applyAlignment="1">
      <alignment wrapText="1"/>
    </xf>
    <xf numFmtId="167" fontId="4" fillId="0" borderId="0" xfId="3" applyNumberFormat="1" applyFont="1" applyAlignment="1">
      <alignment wrapText="1"/>
    </xf>
    <xf numFmtId="0" fontId="6" fillId="6" borderId="3" xfId="0" applyFont="1" applyFill="1" applyBorder="1" applyAlignment="1">
      <alignment horizontal="left" wrapText="1"/>
    </xf>
    <xf numFmtId="0" fontId="6" fillId="6" borderId="0" xfId="0" applyFont="1" applyFill="1" applyBorder="1" applyAlignment="1">
      <alignment horizontal="left" wrapText="1"/>
    </xf>
    <xf numFmtId="0" fontId="6" fillId="6" borderId="4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wrapText="1"/>
    </xf>
    <xf numFmtId="0" fontId="4" fillId="0" borderId="0" xfId="0" applyFont="1" applyAlignment="1">
      <alignment horizontal="left"/>
    </xf>
    <xf numFmtId="0" fontId="2" fillId="0" borderId="0" xfId="0" applyFont="1" applyAlignment="1"/>
    <xf numFmtId="167" fontId="5" fillId="2" borderId="2" xfId="3" applyNumberFormat="1" applyFont="1" applyFill="1" applyBorder="1" applyAlignment="1">
      <alignment horizontal="center"/>
    </xf>
    <xf numFmtId="0" fontId="5" fillId="4" borderId="2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center"/>
    </xf>
    <xf numFmtId="0" fontId="2" fillId="0" borderId="0" xfId="0" applyFont="1" applyFill="1" applyAlignment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Alignment="1">
      <alignment horizontal="left"/>
    </xf>
    <xf numFmtId="0" fontId="6" fillId="6" borderId="1" xfId="0" applyFont="1" applyFill="1" applyBorder="1" applyAlignment="1">
      <alignment horizontal="left"/>
    </xf>
    <xf numFmtId="167" fontId="5" fillId="3" borderId="2" xfId="3" applyNumberFormat="1" applyFont="1" applyFill="1" applyBorder="1" applyAlignment="1">
      <alignment horizontal="center"/>
    </xf>
    <xf numFmtId="166" fontId="2" fillId="0" borderId="0" xfId="2" applyNumberFormat="1" applyFont="1" applyAlignment="1"/>
    <xf numFmtId="166" fontId="2" fillId="0" borderId="2" xfId="2" applyNumberFormat="1" applyFont="1" applyFill="1" applyBorder="1" applyAlignment="1">
      <alignment wrapText="1"/>
    </xf>
    <xf numFmtId="166" fontId="2" fillId="0" borderId="0" xfId="2" applyNumberFormat="1" applyFont="1" applyFill="1" applyAlignment="1"/>
    <xf numFmtId="165" fontId="2" fillId="0" borderId="0" xfId="1" applyNumberFormat="1" applyFont="1" applyFill="1" applyBorder="1" applyAlignment="1"/>
    <xf numFmtId="165" fontId="5" fillId="2" borderId="2" xfId="1" applyNumberFormat="1" applyFont="1" applyFill="1" applyBorder="1" applyAlignment="1">
      <alignment horizontal="center" wrapText="1"/>
    </xf>
    <xf numFmtId="0" fontId="7" fillId="0" borderId="0" xfId="0" applyFont="1"/>
    <xf numFmtId="0" fontId="2" fillId="0" borderId="0" xfId="0" applyFont="1"/>
    <xf numFmtId="43" fontId="2" fillId="0" borderId="0" xfId="2" applyFont="1" applyAlignment="1">
      <alignment wrapText="1"/>
    </xf>
    <xf numFmtId="0" fontId="8" fillId="6" borderId="0" xfId="0" applyFont="1" applyFill="1" applyBorder="1" applyAlignment="1">
      <alignment horizontal="left" wrapText="1"/>
    </xf>
    <xf numFmtId="0" fontId="6" fillId="6" borderId="10" xfId="0" applyFont="1" applyFill="1" applyBorder="1" applyAlignment="1">
      <alignment horizontal="left" wrapText="1"/>
    </xf>
    <xf numFmtId="165" fontId="3" fillId="0" borderId="0" xfId="1" applyNumberFormat="1" applyFont="1" applyFill="1" applyAlignment="1">
      <alignment horizontal="center" wrapText="1"/>
    </xf>
    <xf numFmtId="166" fontId="6" fillId="6" borderId="1" xfId="2" applyNumberFormat="1" applyFont="1" applyFill="1" applyBorder="1" applyAlignment="1"/>
    <xf numFmtId="165" fontId="2" fillId="0" borderId="0" xfId="1" applyNumberFormat="1" applyFont="1"/>
    <xf numFmtId="9" fontId="2" fillId="0" borderId="0" xfId="1" applyNumberFormat="1" applyFont="1"/>
    <xf numFmtId="10" fontId="2" fillId="0" borderId="0" xfId="1" applyNumberFormat="1" applyFont="1"/>
    <xf numFmtId="166" fontId="2" fillId="0" borderId="0" xfId="2" applyNumberFormat="1" applyFont="1" applyFill="1" applyBorder="1" applyAlignment="1">
      <alignment wrapText="1"/>
    </xf>
    <xf numFmtId="0" fontId="6" fillId="6" borderId="0" xfId="0" applyFont="1" applyFill="1" applyBorder="1" applyAlignment="1">
      <alignment horizontal="center"/>
    </xf>
    <xf numFmtId="166" fontId="9" fillId="0" borderId="0" xfId="2" applyNumberFormat="1" applyFont="1" applyAlignment="1"/>
    <xf numFmtId="0" fontId="8" fillId="0" borderId="0" xfId="0" applyFont="1" applyAlignment="1">
      <alignment horizontal="left"/>
    </xf>
    <xf numFmtId="0" fontId="6" fillId="6" borderId="0" xfId="0" applyFont="1" applyFill="1" applyBorder="1" applyAlignment="1"/>
    <xf numFmtId="0" fontId="2" fillId="0" borderId="6" xfId="0" applyFont="1" applyFill="1" applyBorder="1" applyAlignment="1">
      <alignment vertical="center" wrapText="1"/>
    </xf>
    <xf numFmtId="166" fontId="6" fillId="6" borderId="1" xfId="0" applyNumberFormat="1" applyFont="1" applyFill="1" applyBorder="1" applyAlignment="1"/>
    <xf numFmtId="166" fontId="2" fillId="0" borderId="0" xfId="2" applyNumberFormat="1" applyFont="1" applyBorder="1" applyAlignment="1"/>
    <xf numFmtId="0" fontId="2" fillId="0" borderId="0" xfId="0" applyFont="1" applyBorder="1" applyAlignment="1">
      <alignment wrapText="1"/>
    </xf>
    <xf numFmtId="167" fontId="2" fillId="0" borderId="0" xfId="0" applyNumberFormat="1" applyFont="1" applyFill="1" applyAlignment="1">
      <alignment wrapText="1"/>
    </xf>
    <xf numFmtId="167" fontId="5" fillId="2" borderId="2" xfId="3" applyNumberFormat="1" applyFont="1" applyFill="1" applyBorder="1" applyAlignment="1">
      <alignment horizontal="right" wrapText="1"/>
    </xf>
    <xf numFmtId="167" fontId="9" fillId="0" borderId="0" xfId="3" applyNumberFormat="1" applyFont="1" applyFill="1" applyBorder="1" applyAlignment="1">
      <alignment horizontal="left"/>
    </xf>
    <xf numFmtId="0" fontId="9" fillId="0" borderId="0" xfId="0" applyFont="1" applyAlignment="1">
      <alignment horizontal="left"/>
    </xf>
    <xf numFmtId="166" fontId="9" fillId="0" borderId="0" xfId="2" applyNumberFormat="1" applyFont="1" applyFill="1" applyBorder="1" applyAlignment="1">
      <alignment horizontal="center"/>
    </xf>
    <xf numFmtId="167" fontId="2" fillId="0" borderId="0" xfId="0" applyNumberFormat="1" applyFont="1" applyAlignment="1">
      <alignment horizontal="right" wrapText="1"/>
    </xf>
    <xf numFmtId="167" fontId="6" fillId="6" borderId="1" xfId="0" applyNumberFormat="1" applyFont="1" applyFill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167" fontId="2" fillId="0" borderId="0" xfId="3" applyNumberFormat="1" applyFont="1" applyAlignment="1">
      <alignment horizontal="right" wrapText="1"/>
    </xf>
    <xf numFmtId="167" fontId="6" fillId="6" borderId="1" xfId="3" applyNumberFormat="1" applyFont="1" applyFill="1" applyBorder="1" applyAlignment="1">
      <alignment horizontal="right" wrapText="1"/>
    </xf>
    <xf numFmtId="0" fontId="8" fillId="6" borderId="4" xfId="0" applyFont="1" applyFill="1" applyBorder="1" applyAlignment="1">
      <alignment horizontal="left" wrapText="1"/>
    </xf>
    <xf numFmtId="0" fontId="8" fillId="6" borderId="11" xfId="0" applyFont="1" applyFill="1" applyBorder="1" applyAlignment="1">
      <alignment horizontal="left" wrapText="1"/>
    </xf>
    <xf numFmtId="0" fontId="6" fillId="6" borderId="0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18">
    <dxf>
      <font>
        <b val="0"/>
        <strike val="0"/>
        <outline val="0"/>
        <shadow val="0"/>
        <u val="none"/>
        <vertAlign val="baseline"/>
        <sz val="10"/>
        <name val="1898 Sans"/>
        <scheme val="none"/>
      </font>
      <numFmt numFmtId="167" formatCode="_(&quot;$&quot;* #,##0_);_(&quot;$&quot;* \(#,##0\);_(&quot;$&quot;* &quot;-&quot;??_);_(@_)"/>
      <alignment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1898 Sans"/>
        <scheme val="none"/>
      </font>
      <alignment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1898 Sans"/>
        <scheme val="none"/>
      </font>
      <alignment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1898 Sans"/>
        <scheme val="none"/>
      </font>
      <alignment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1898 Sans"/>
        <scheme val="none"/>
      </font>
      <alignment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1898 Sans"/>
        <scheme val="none"/>
      </font>
      <alignment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1898 Sans"/>
        <scheme val="none"/>
      </font>
      <alignment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1898 Sans"/>
        <scheme val="none"/>
      </font>
      <alignment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1898 Sans"/>
        <scheme val="none"/>
      </font>
      <alignment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1898 Sans"/>
        <scheme val="none"/>
      </font>
      <alignment horizontal="left" vertical="bottom" textRotation="0" wrapText="1" indent="0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name val="1898 Sans"/>
        <scheme val="none"/>
      </font>
      <alignment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1898 Sans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E7751D"/>
        </patternFill>
      </fill>
    </dxf>
    <dxf>
      <fill>
        <patternFill>
          <bgColor rgb="FFCF4520"/>
        </patternFill>
      </fill>
    </dxf>
    <dxf>
      <fill>
        <patternFill>
          <bgColor rgb="FFCF4520"/>
        </patternFill>
      </fill>
    </dxf>
    <dxf>
      <fill>
        <patternFill>
          <bgColor rgb="FFB31B1B"/>
        </patternFill>
      </fill>
    </dxf>
  </dxfs>
  <tableStyles count="3" defaultTableStyle="TableStyleMedium2" defaultPivotStyle="PivotStyleLight16">
    <tableStyle name="Table Style 1" pivot="0" count="1" xr9:uid="{FB085443-96C6-4BE9-BEE5-72F689D8D3E2}">
      <tableStyleElement type="wholeTable" dxfId="17"/>
    </tableStyle>
    <tableStyle name="Table Style 2" pivot="0" count="2" xr9:uid="{B71C65C6-663F-43B1-A678-E9EAD272372E}">
      <tableStyleElement type="headerRow" dxfId="16"/>
      <tableStyleElement type="firstRowStripe" dxfId="15"/>
    </tableStyle>
    <tableStyle name="Table Style 3" pivot="0" count="1" xr9:uid="{EC371DEE-7503-4791-9820-71D17A7A8BA3}">
      <tableStyleElement type="firstRowStripe" dxfId="14"/>
    </tableStyle>
  </tableStyles>
  <colors>
    <mruColors>
      <color rgb="FFE7751D"/>
      <color rgb="FFDDDDDD"/>
      <color rgb="FFFFC72C"/>
      <color rgb="FFB31B1B"/>
      <color rgb="FFCF45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132522</xdr:colOff>
      <xdr:row>0</xdr:row>
      <xdr:rowOff>61841</xdr:rowOff>
    </xdr:from>
    <xdr:to>
      <xdr:col>2</xdr:col>
      <xdr:colOff>134768</xdr:colOff>
      <xdr:row>5</xdr:row>
      <xdr:rowOff>52302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137164-0C00-D532-CC44-89A0C58C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2522" y="61841"/>
          <a:ext cx="3691029" cy="7855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8A9E96C-B45E-4505-8A09-2320548795A0}" name="Table1" displayName="Table1" ref="A17:J24" totalsRowShown="0" headerRowDxfId="13" dataDxfId="11" headerRowBorderDxfId="12" tableBorderDxfId="10">
  <tableColumns count="10">
    <tableColumn id="1" xr3:uid="{1029ADB9-A26B-46AA-923E-992FA7CB054B}" name="Name" dataDxfId="9"/>
    <tableColumn id="2" xr3:uid="{AFC3A038-F9DD-4B3D-985F-F8C04312FDA5}" name="Type" dataDxfId="8"/>
    <tableColumn id="3" xr3:uid="{0D3182B9-2F7A-4865-BD45-53C5F48C8320}" name="Role" dataDxfId="7"/>
    <tableColumn id="4" xr3:uid="{D54B6E24-D222-4BED-BB49-71A422F7BD45}" name="Effort" dataDxfId="6"/>
    <tableColumn id="5" xr3:uid="{AF260B3D-80A1-4CDC-9261-9B4FAA1E98E0}" name="Calendar Months" dataDxfId="5"/>
    <tableColumn id="6" xr3:uid="{3A2668E1-0B96-41E4-A25F-69AE6AE15022}" name="Base Salary" dataDxfId="4"/>
    <tableColumn id="7" xr3:uid="{41AFAA41-EDE6-4507-B85A-9F6C06124DC1}" name="Requested Salary" dataDxfId="3">
      <calculatedColumnFormula>SUM(G17:G17)</calculatedColumnFormula>
    </tableColumn>
    <tableColumn id="8" xr3:uid="{F7519C5A-5113-4F9B-AD02-E427328A647A}" name="Fringe Benefits Rate" dataDxfId="2"/>
    <tableColumn id="9" xr3:uid="{6ED1480E-15F1-4A79-BC55-15F06F17B140}" name="Fringe Rate Total" dataDxfId="1">
      <calculatedColumnFormula>SUM(H17:H17)</calculatedColumnFormula>
    </tableColumn>
    <tableColumn id="10" xr3:uid="{7134F4A5-63F1-485C-8882-56C5175DD921}" name="Total" dataDxfId="0" dataCellStyle="Currency">
      <calculatedColumnFormula>SUM(J17:J17)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S94"/>
  <sheetViews>
    <sheetView tabSelected="1" zoomScale="80" zoomScaleNormal="80" workbookViewId="0">
      <selection activeCell="F28" sqref="F28"/>
    </sheetView>
  </sheetViews>
  <sheetFormatPr defaultColWidth="22.77734375" defaultRowHeight="12.55"/>
  <cols>
    <col min="1" max="1" width="25.77734375" style="4" customWidth="1"/>
    <col min="2" max="2" width="25.77734375" style="1" customWidth="1"/>
    <col min="3" max="4" width="20.77734375" style="1" customWidth="1"/>
    <col min="5" max="5" width="35.5546875" style="1" bestFit="1" customWidth="1"/>
    <col min="6" max="6" width="24.109375" style="1" customWidth="1"/>
    <col min="7" max="8" width="20.88671875" style="1" customWidth="1"/>
    <col min="9" max="9" width="31.21875" style="1" customWidth="1"/>
    <col min="10" max="10" width="31.21875" style="5" customWidth="1"/>
    <col min="11" max="16384" width="22.77734375" style="1"/>
  </cols>
  <sheetData>
    <row r="2" spans="1:16">
      <c r="P2" s="2"/>
    </row>
    <row r="3" spans="1:16">
      <c r="I3" s="5"/>
      <c r="J3" s="1"/>
    </row>
    <row r="4" spans="1:16">
      <c r="I4" s="5"/>
      <c r="J4" s="1"/>
    </row>
    <row r="5" spans="1:16">
      <c r="I5" s="5"/>
      <c r="J5" s="1"/>
    </row>
    <row r="6" spans="1:16">
      <c r="I6" s="5"/>
      <c r="J6" s="1"/>
    </row>
    <row r="7" spans="1:16" s="30" customFormat="1" ht="13.15">
      <c r="A7" s="32" t="s">
        <v>55</v>
      </c>
      <c r="B7" s="32"/>
      <c r="C7" s="32"/>
      <c r="H7" s="31"/>
    </row>
    <row r="8" spans="1:16" s="30" customFormat="1" ht="13.15">
      <c r="A8" s="32" t="s">
        <v>61</v>
      </c>
      <c r="B8" s="32"/>
      <c r="C8" s="32"/>
      <c r="H8" s="31"/>
    </row>
    <row r="9" spans="1:16" ht="13.15">
      <c r="A9" s="32" t="s">
        <v>83</v>
      </c>
      <c r="B9" s="32"/>
      <c r="C9" s="32"/>
      <c r="I9" s="5"/>
      <c r="J9" s="1"/>
    </row>
    <row r="10" spans="1:16" s="30" customFormat="1" ht="13.15">
      <c r="A10" s="32" t="s">
        <v>56</v>
      </c>
      <c r="B10" s="32"/>
      <c r="C10" s="32"/>
      <c r="H10" s="31"/>
    </row>
    <row r="11" spans="1:16" ht="13.15">
      <c r="A11" s="32" t="s">
        <v>98</v>
      </c>
      <c r="B11" s="32"/>
      <c r="C11" s="32"/>
      <c r="I11" s="5"/>
      <c r="J11" s="1"/>
    </row>
    <row r="12" spans="1:16" s="30" customFormat="1" ht="13.15">
      <c r="A12" s="34" t="s">
        <v>99</v>
      </c>
      <c r="B12" s="34"/>
      <c r="C12" s="34"/>
      <c r="H12" s="31"/>
    </row>
    <row r="13" spans="1:16" ht="26.3">
      <c r="A13" s="33" t="s">
        <v>88</v>
      </c>
      <c r="B13" s="56" t="s">
        <v>82</v>
      </c>
      <c r="C13" s="56"/>
      <c r="I13" s="5"/>
      <c r="J13" s="1"/>
    </row>
    <row r="14" spans="1:16" ht="13.15">
      <c r="A14" s="57" t="s">
        <v>84</v>
      </c>
      <c r="B14" s="82"/>
      <c r="C14" s="83"/>
      <c r="I14" s="5"/>
      <c r="J14" s="1"/>
    </row>
    <row r="15" spans="1:16">
      <c r="K15" s="8"/>
    </row>
    <row r="16" spans="1:16" ht="13.15">
      <c r="A16" s="85" t="s">
        <v>31</v>
      </c>
      <c r="B16" s="85"/>
      <c r="C16" s="85"/>
      <c r="D16" s="85"/>
      <c r="E16" s="85"/>
      <c r="F16" s="85"/>
      <c r="G16" s="85"/>
      <c r="H16" s="85"/>
      <c r="I16" s="85"/>
      <c r="J16" s="85"/>
      <c r="K16" s="9"/>
    </row>
    <row r="17" spans="1:10" ht="13.15">
      <c r="A17" s="7" t="s">
        <v>0</v>
      </c>
      <c r="B17" s="7" t="s">
        <v>15</v>
      </c>
      <c r="C17" s="7" t="s">
        <v>1</v>
      </c>
      <c r="D17" s="7" t="s">
        <v>2</v>
      </c>
      <c r="E17" s="7" t="s">
        <v>3</v>
      </c>
      <c r="F17" s="7" t="s">
        <v>4</v>
      </c>
      <c r="G17" s="7" t="s">
        <v>5</v>
      </c>
      <c r="H17" s="7" t="s">
        <v>29</v>
      </c>
      <c r="I17" s="7" t="s">
        <v>30</v>
      </c>
      <c r="J17" s="10" t="s">
        <v>6</v>
      </c>
    </row>
    <row r="18" spans="1:10">
      <c r="A18" s="11"/>
      <c r="B18" s="29" t="s">
        <v>65</v>
      </c>
      <c r="C18" s="29" t="s">
        <v>66</v>
      </c>
      <c r="D18" s="13"/>
      <c r="E18" s="14">
        <f t="shared" ref="E18:E23" si="0">D18*12</f>
        <v>0</v>
      </c>
      <c r="F18" s="15"/>
      <c r="G18" s="55">
        <f t="shared" ref="G18:G23" si="1">F18*D18</f>
        <v>0</v>
      </c>
      <c r="H18" s="58"/>
      <c r="I18" s="17">
        <f>H18*G18</f>
        <v>0</v>
      </c>
      <c r="J18" s="17">
        <f>Table1[[#This Row],[Requested Salary]]+Table1[[#This Row],[Fringe Rate Total]]</f>
        <v>0</v>
      </c>
    </row>
    <row r="19" spans="1:10">
      <c r="A19" s="11"/>
      <c r="B19" s="29" t="s">
        <v>65</v>
      </c>
      <c r="C19" s="29" t="s">
        <v>66</v>
      </c>
      <c r="D19" s="13"/>
      <c r="E19" s="14">
        <f t="shared" si="0"/>
        <v>0</v>
      </c>
      <c r="F19" s="15"/>
      <c r="G19" s="55">
        <f t="shared" si="1"/>
        <v>0</v>
      </c>
      <c r="H19" s="58"/>
      <c r="I19" s="17">
        <f t="shared" ref="I19:I23" si="2">H19*G19</f>
        <v>0</v>
      </c>
      <c r="J19" s="17">
        <f>Table1[[#This Row],[Requested Salary]]+Table1[[#This Row],[Fringe Rate Total]]</f>
        <v>0</v>
      </c>
    </row>
    <row r="20" spans="1:10">
      <c r="A20" s="11"/>
      <c r="B20" s="29" t="s">
        <v>65</v>
      </c>
      <c r="C20" s="29" t="s">
        <v>66</v>
      </c>
      <c r="D20" s="13"/>
      <c r="E20" s="14">
        <f t="shared" si="0"/>
        <v>0</v>
      </c>
      <c r="F20" s="15"/>
      <c r="G20" s="55">
        <f t="shared" si="1"/>
        <v>0</v>
      </c>
      <c r="H20" s="58"/>
      <c r="I20" s="17">
        <f t="shared" si="2"/>
        <v>0</v>
      </c>
      <c r="J20" s="17">
        <f>Table1[[#This Row],[Requested Salary]]+Table1[[#This Row],[Fringe Rate Total]]</f>
        <v>0</v>
      </c>
    </row>
    <row r="21" spans="1:10">
      <c r="A21" s="11"/>
      <c r="B21" s="29" t="s">
        <v>65</v>
      </c>
      <c r="C21" s="29" t="s">
        <v>66</v>
      </c>
      <c r="D21" s="13"/>
      <c r="E21" s="14">
        <f t="shared" si="0"/>
        <v>0</v>
      </c>
      <c r="F21" s="15"/>
      <c r="G21" s="55">
        <f t="shared" si="1"/>
        <v>0</v>
      </c>
      <c r="H21" s="58"/>
      <c r="I21" s="17">
        <f t="shared" si="2"/>
        <v>0</v>
      </c>
      <c r="J21" s="17">
        <f>Table1[[#This Row],[Requested Salary]]+Table1[[#This Row],[Fringe Rate Total]]</f>
        <v>0</v>
      </c>
    </row>
    <row r="22" spans="1:10">
      <c r="A22" s="11"/>
      <c r="B22" s="29" t="s">
        <v>65</v>
      </c>
      <c r="C22" s="29" t="s">
        <v>66</v>
      </c>
      <c r="D22" s="13"/>
      <c r="E22" s="14">
        <f t="shared" si="0"/>
        <v>0</v>
      </c>
      <c r="F22" s="15"/>
      <c r="G22" s="55">
        <f t="shared" si="1"/>
        <v>0</v>
      </c>
      <c r="H22" s="58"/>
      <c r="I22" s="17">
        <f t="shared" si="2"/>
        <v>0</v>
      </c>
      <c r="J22" s="17">
        <f>Table1[[#This Row],[Requested Salary]]+Table1[[#This Row],[Fringe Rate Total]]</f>
        <v>0</v>
      </c>
    </row>
    <row r="23" spans="1:10">
      <c r="A23" s="11"/>
      <c r="B23" s="29" t="s">
        <v>65</v>
      </c>
      <c r="C23" s="29" t="s">
        <v>66</v>
      </c>
      <c r="D23" s="13"/>
      <c r="E23" s="14">
        <f t="shared" si="0"/>
        <v>0</v>
      </c>
      <c r="F23" s="15"/>
      <c r="G23" s="55">
        <f t="shared" si="1"/>
        <v>0</v>
      </c>
      <c r="H23" s="58"/>
      <c r="I23" s="17">
        <f t="shared" si="2"/>
        <v>0</v>
      </c>
      <c r="J23" s="17">
        <f>Table1[[#This Row],[Requested Salary]]+Table1[[#This Row],[Fringe Rate Total]]</f>
        <v>0</v>
      </c>
    </row>
    <row r="24" spans="1:10" s="12" customFormat="1" ht="13.15">
      <c r="A24" s="18" t="s">
        <v>11</v>
      </c>
      <c r="B24" s="19"/>
      <c r="C24" s="19"/>
      <c r="D24" s="19"/>
      <c r="E24" s="19"/>
      <c r="F24" s="19"/>
      <c r="G24" s="20">
        <f>SUBTOTAL(109,G18:G23)</f>
        <v>0</v>
      </c>
      <c r="H24" s="20"/>
      <c r="I24" s="20">
        <f>SUBTOTAL(109,I18:I23)</f>
        <v>0</v>
      </c>
      <c r="J24" s="20">
        <f>SUBTOTAL(109,J18:J23)</f>
        <v>0</v>
      </c>
    </row>
    <row r="25" spans="1:10">
      <c r="G25" s="16"/>
      <c r="H25" s="16"/>
      <c r="I25" s="16"/>
    </row>
    <row r="26" spans="1:10" ht="13.15">
      <c r="A26" s="84" t="s">
        <v>44</v>
      </c>
      <c r="B26" s="84"/>
      <c r="C26" s="84"/>
      <c r="D26" s="84"/>
      <c r="E26" s="84"/>
      <c r="F26" s="84"/>
      <c r="G26" s="84"/>
      <c r="H26" s="84"/>
      <c r="I26" s="84"/>
      <c r="J26" s="84"/>
    </row>
    <row r="27" spans="1:10" ht="13.15">
      <c r="A27" s="84" t="s">
        <v>100</v>
      </c>
      <c r="B27" s="84"/>
      <c r="C27" s="64"/>
      <c r="D27" s="67"/>
      <c r="E27" s="84" t="s">
        <v>101</v>
      </c>
      <c r="F27" s="84"/>
      <c r="G27" s="67"/>
      <c r="H27" s="67"/>
      <c r="I27" s="84" t="s">
        <v>89</v>
      </c>
      <c r="J27" s="84"/>
    </row>
    <row r="28" spans="1:10" ht="13.15">
      <c r="A28" s="36" t="s">
        <v>33</v>
      </c>
      <c r="B28" s="37"/>
      <c r="C28" s="37"/>
      <c r="E28" s="36" t="s">
        <v>71</v>
      </c>
      <c r="F28" s="37"/>
      <c r="G28" s="36"/>
      <c r="H28" s="37"/>
      <c r="J28" s="1"/>
    </row>
    <row r="29" spans="1:10" ht="13.15">
      <c r="A29" s="38" t="s">
        <v>62</v>
      </c>
      <c r="B29" s="38" t="s">
        <v>6</v>
      </c>
      <c r="C29" s="37"/>
      <c r="E29" s="39" t="s">
        <v>62</v>
      </c>
      <c r="F29" s="40" t="s">
        <v>6</v>
      </c>
      <c r="I29" s="47" t="s">
        <v>62</v>
      </c>
      <c r="J29" s="21"/>
    </row>
    <row r="30" spans="1:10">
      <c r="A30" s="74"/>
      <c r="B30" s="76"/>
      <c r="C30" s="41"/>
      <c r="E30" s="74"/>
      <c r="F30" s="76"/>
      <c r="I30" s="53" t="s">
        <v>8</v>
      </c>
      <c r="J30" s="37"/>
    </row>
    <row r="31" spans="1:10">
      <c r="A31" s="74"/>
      <c r="B31" s="76"/>
      <c r="C31" s="41"/>
      <c r="E31" s="74"/>
      <c r="F31" s="76"/>
      <c r="I31" s="54" t="s">
        <v>13</v>
      </c>
      <c r="J31" s="12"/>
    </row>
    <row r="32" spans="1:10">
      <c r="A32" s="66"/>
      <c r="B32" s="65"/>
      <c r="C32" s="37"/>
      <c r="E32" s="66"/>
      <c r="F32" s="65"/>
      <c r="I32" s="54" t="s">
        <v>75</v>
      </c>
      <c r="J32" s="48"/>
    </row>
    <row r="33" spans="1:10" s="12" customFormat="1">
      <c r="A33" s="75"/>
      <c r="B33" s="65"/>
      <c r="C33" s="41"/>
      <c r="E33" s="75"/>
      <c r="F33" s="65"/>
      <c r="I33" s="54" t="s">
        <v>86</v>
      </c>
      <c r="J33" s="51"/>
    </row>
    <row r="34" spans="1:10" ht="13.15">
      <c r="A34" s="46" t="s">
        <v>68</v>
      </c>
      <c r="B34" s="59">
        <f>SUM(B30:B33)</f>
        <v>0</v>
      </c>
      <c r="C34" s="37"/>
      <c r="E34" s="46" t="s">
        <v>72</v>
      </c>
      <c r="F34" s="59">
        <f>SUM(F30:F33)</f>
        <v>0</v>
      </c>
      <c r="I34" s="54" t="s">
        <v>76</v>
      </c>
      <c r="J34" s="48"/>
    </row>
    <row r="35" spans="1:10" s="35" customFormat="1">
      <c r="C35" s="44"/>
      <c r="E35" s="41"/>
      <c r="F35" s="48"/>
      <c r="I35" s="35" t="s">
        <v>92</v>
      </c>
      <c r="J35" s="49"/>
    </row>
    <row r="36" spans="1:10" s="35" customFormat="1" ht="13.15">
      <c r="A36" s="36" t="s">
        <v>60</v>
      </c>
      <c r="B36" s="37"/>
      <c r="C36" s="44"/>
      <c r="E36" s="36" t="s">
        <v>35</v>
      </c>
      <c r="F36" s="48"/>
      <c r="I36" s="35" t="s">
        <v>97</v>
      </c>
      <c r="J36" s="63"/>
    </row>
    <row r="37" spans="1:10" ht="13.15">
      <c r="A37" s="38" t="s">
        <v>62</v>
      </c>
      <c r="B37" s="38" t="s">
        <v>6</v>
      </c>
      <c r="C37" s="37"/>
      <c r="E37" s="39" t="s">
        <v>62</v>
      </c>
      <c r="F37" s="40" t="s">
        <v>6</v>
      </c>
    </row>
    <row r="38" spans="1:10">
      <c r="A38" s="74"/>
      <c r="B38" s="76"/>
      <c r="C38" s="41"/>
      <c r="E38" s="74"/>
      <c r="F38" s="76"/>
      <c r="I38" s="53" t="s">
        <v>8</v>
      </c>
      <c r="J38" s="37"/>
    </row>
    <row r="39" spans="1:10">
      <c r="A39" s="74"/>
      <c r="B39" s="76"/>
      <c r="C39" s="41"/>
      <c r="E39" s="74"/>
      <c r="F39" s="76"/>
      <c r="I39" s="54" t="s">
        <v>13</v>
      </c>
      <c r="J39" s="12"/>
    </row>
    <row r="40" spans="1:10">
      <c r="A40" s="66"/>
      <c r="B40" s="65"/>
      <c r="C40" s="37"/>
      <c r="E40" s="66"/>
      <c r="F40" s="65"/>
      <c r="I40" s="54" t="s">
        <v>75</v>
      </c>
      <c r="J40" s="48"/>
    </row>
    <row r="41" spans="1:10">
      <c r="A41" s="75"/>
      <c r="B41" s="65"/>
      <c r="C41" s="37"/>
      <c r="E41" s="75"/>
      <c r="F41" s="65"/>
      <c r="I41" s="54" t="s">
        <v>86</v>
      </c>
      <c r="J41" s="51"/>
    </row>
    <row r="42" spans="1:10" s="12" customFormat="1" ht="13.15">
      <c r="A42" s="46" t="s">
        <v>77</v>
      </c>
      <c r="B42" s="59">
        <f>SUM(B38:B41)</f>
        <v>0</v>
      </c>
      <c r="C42" s="41"/>
      <c r="E42" s="46" t="s">
        <v>73</v>
      </c>
      <c r="F42" s="59">
        <f>SUM(F38:F41)</f>
        <v>0</v>
      </c>
      <c r="I42" s="54" t="s">
        <v>76</v>
      </c>
      <c r="J42" s="48"/>
    </row>
    <row r="43" spans="1:10" ht="13.15">
      <c r="A43" s="45"/>
      <c r="B43" s="37"/>
      <c r="C43" s="37"/>
      <c r="E43" s="36"/>
      <c r="F43" s="37"/>
      <c r="I43" s="35" t="s">
        <v>92</v>
      </c>
      <c r="J43" s="49"/>
    </row>
    <row r="44" spans="1:10" ht="13.15">
      <c r="A44" s="36" t="s">
        <v>34</v>
      </c>
      <c r="B44" s="37"/>
      <c r="C44" s="37"/>
      <c r="E44" s="36" t="s">
        <v>67</v>
      </c>
      <c r="F44" s="37"/>
      <c r="I44" s="35" t="s">
        <v>97</v>
      </c>
      <c r="J44" s="63"/>
    </row>
    <row r="45" spans="1:10" ht="13.15">
      <c r="A45" s="38" t="s">
        <v>62</v>
      </c>
      <c r="B45" s="38" t="s">
        <v>6</v>
      </c>
      <c r="C45" s="37"/>
      <c r="E45" s="39" t="s">
        <v>62</v>
      </c>
      <c r="F45" s="40" t="s">
        <v>6</v>
      </c>
    </row>
    <row r="46" spans="1:10">
      <c r="A46" s="74"/>
      <c r="B46" s="76"/>
      <c r="C46" s="41"/>
      <c r="E46" s="74"/>
      <c r="F46" s="76"/>
      <c r="I46" s="53" t="s">
        <v>8</v>
      </c>
      <c r="J46" s="37"/>
    </row>
    <row r="47" spans="1:10">
      <c r="A47" s="74"/>
      <c r="B47" s="76"/>
      <c r="C47" s="41"/>
      <c r="E47" s="74"/>
      <c r="F47" s="76"/>
      <c r="I47" s="54" t="s">
        <v>13</v>
      </c>
      <c r="J47" s="12"/>
    </row>
    <row r="48" spans="1:10">
      <c r="A48" s="66"/>
      <c r="B48" s="65"/>
      <c r="C48" s="37"/>
      <c r="E48" s="66"/>
      <c r="F48" s="65"/>
      <c r="I48" s="54" t="s">
        <v>75</v>
      </c>
      <c r="J48" s="48"/>
    </row>
    <row r="49" spans="1:14" s="12" customFormat="1">
      <c r="A49" s="75"/>
      <c r="B49" s="65"/>
      <c r="C49" s="41"/>
      <c r="E49" s="75"/>
      <c r="F49" s="65"/>
      <c r="I49" s="54" t="s">
        <v>86</v>
      </c>
      <c r="J49" s="51"/>
    </row>
    <row r="50" spans="1:14" ht="13.15">
      <c r="A50" s="46" t="s">
        <v>69</v>
      </c>
      <c r="B50" s="59">
        <f>SUM(B46:B49)</f>
        <v>0</v>
      </c>
      <c r="C50" s="37"/>
      <c r="E50" s="46" t="s">
        <v>74</v>
      </c>
      <c r="F50" s="59">
        <f>SUM(F46:F49)</f>
        <v>0</v>
      </c>
      <c r="I50" s="54" t="s">
        <v>76</v>
      </c>
      <c r="J50" s="48"/>
    </row>
    <row r="51" spans="1:14" ht="13.15">
      <c r="A51" s="42"/>
      <c r="B51" s="43"/>
      <c r="C51" s="37"/>
      <c r="E51" s="37"/>
      <c r="F51" s="45"/>
      <c r="I51" s="35" t="s">
        <v>92</v>
      </c>
      <c r="J51" s="49"/>
    </row>
    <row r="52" spans="1:14" ht="13.15">
      <c r="A52" s="36" t="s">
        <v>36</v>
      </c>
      <c r="B52" s="37"/>
      <c r="C52" s="37"/>
      <c r="E52" s="36" t="s">
        <v>78</v>
      </c>
      <c r="F52" s="37"/>
      <c r="I52" s="35" t="s">
        <v>97</v>
      </c>
      <c r="J52" s="63"/>
    </row>
    <row r="53" spans="1:14" ht="13.15">
      <c r="A53" s="38" t="s">
        <v>62</v>
      </c>
      <c r="B53" s="38" t="s">
        <v>6</v>
      </c>
      <c r="C53" s="37"/>
      <c r="E53" s="39" t="s">
        <v>62</v>
      </c>
      <c r="F53" s="40" t="s">
        <v>6</v>
      </c>
      <c r="I53" s="54"/>
      <c r="J53" s="50"/>
    </row>
    <row r="54" spans="1:14">
      <c r="A54" s="74"/>
      <c r="B54" s="76"/>
      <c r="C54" s="41"/>
      <c r="E54" s="74"/>
      <c r="F54" s="76"/>
      <c r="L54" s="53"/>
      <c r="M54" s="37"/>
    </row>
    <row r="55" spans="1:14">
      <c r="A55" s="74"/>
      <c r="B55" s="76"/>
      <c r="C55" s="41"/>
      <c r="E55" s="74"/>
      <c r="F55" s="76"/>
      <c r="L55" s="54"/>
      <c r="M55" s="12"/>
    </row>
    <row r="56" spans="1:14" ht="13.15">
      <c r="A56" s="66"/>
      <c r="B56" s="65"/>
      <c r="C56" s="41"/>
      <c r="E56" s="66"/>
      <c r="F56" s="65"/>
      <c r="I56" s="46" t="s">
        <v>10</v>
      </c>
      <c r="J56" s="69">
        <f>J51+J43+J35</f>
        <v>0</v>
      </c>
      <c r="L56" s="54"/>
      <c r="M56" s="48"/>
    </row>
    <row r="57" spans="1:14" s="12" customFormat="1" ht="13.15">
      <c r="A57" s="75"/>
      <c r="B57" s="65"/>
      <c r="C57" s="41"/>
      <c r="E57" s="75"/>
      <c r="F57" s="65"/>
      <c r="I57" s="46" t="s">
        <v>95</v>
      </c>
      <c r="J57" s="59">
        <f>J36+J44+J52</f>
        <v>0</v>
      </c>
      <c r="L57" s="54"/>
      <c r="M57" s="51"/>
    </row>
    <row r="58" spans="1:14" ht="13.15">
      <c r="A58" s="46" t="s">
        <v>70</v>
      </c>
      <c r="B58" s="59">
        <f>SUM(B54:B57)</f>
        <v>0</v>
      </c>
      <c r="C58" s="37"/>
      <c r="E58" s="46" t="s">
        <v>79</v>
      </c>
      <c r="F58" s="59">
        <f>SUM(F54:F57)</f>
        <v>0</v>
      </c>
      <c r="I58" s="46" t="s">
        <v>96</v>
      </c>
      <c r="J58" s="59">
        <f>J56-J57</f>
        <v>0</v>
      </c>
      <c r="L58" s="54"/>
      <c r="M58" s="70"/>
      <c r="N58" s="71"/>
    </row>
    <row r="59" spans="1:14">
      <c r="L59" s="35"/>
      <c r="M59" s="63"/>
      <c r="N59" s="71"/>
    </row>
    <row r="60" spans="1:14">
      <c r="L60" s="35"/>
      <c r="M60" s="63"/>
      <c r="N60" s="71"/>
    </row>
    <row r="61" spans="1:14" s="12" customFormat="1" ht="13.15">
      <c r="A61" s="6" t="s">
        <v>38</v>
      </c>
      <c r="B61" s="7"/>
      <c r="C61" s="7"/>
      <c r="D61" s="7"/>
      <c r="E61" s="7"/>
      <c r="F61" s="7"/>
      <c r="G61" s="7"/>
      <c r="H61" s="7"/>
      <c r="I61" s="7"/>
      <c r="J61" s="73">
        <f>SUM(J24,B42,B34,B58,F34,F42,F50,F58,B50,J56)</f>
        <v>0</v>
      </c>
      <c r="L61" s="72"/>
      <c r="M61" s="35"/>
      <c r="N61" s="35"/>
    </row>
    <row r="62" spans="1:14">
      <c r="C62" s="12"/>
      <c r="D62" s="12"/>
      <c r="E62" s="5"/>
      <c r="J62" s="77"/>
      <c r="M62" s="71"/>
      <c r="N62" s="71"/>
    </row>
    <row r="63" spans="1:14" ht="13.15">
      <c r="A63" s="18" t="s">
        <v>9</v>
      </c>
      <c r="B63" s="19"/>
      <c r="C63" s="19"/>
      <c r="D63" s="19"/>
      <c r="E63" s="19"/>
      <c r="F63" s="19"/>
      <c r="G63" s="19"/>
      <c r="H63" s="19"/>
      <c r="I63" s="19"/>
      <c r="J63" s="78">
        <f>J61-F34-F42-F50-F58-J58</f>
        <v>0</v>
      </c>
    </row>
    <row r="64" spans="1:14">
      <c r="J64" s="79"/>
    </row>
    <row r="65" spans="1:10" ht="13.15">
      <c r="A65" s="6" t="s">
        <v>39</v>
      </c>
      <c r="B65" s="7" t="s">
        <v>42</v>
      </c>
      <c r="C65" s="52">
        <v>0.69499999999999995</v>
      </c>
      <c r="D65" s="7"/>
      <c r="E65" s="7"/>
      <c r="F65" s="7"/>
      <c r="G65" s="7"/>
      <c r="H65" s="7"/>
      <c r="I65" s="7"/>
      <c r="J65" s="73">
        <f>J63*C65</f>
        <v>0</v>
      </c>
    </row>
    <row r="66" spans="1:10">
      <c r="J66" s="80"/>
    </row>
    <row r="67" spans="1:10" s="12" customFormat="1" ht="13.15">
      <c r="A67" s="18" t="s">
        <v>40</v>
      </c>
      <c r="B67" s="19"/>
      <c r="C67" s="19"/>
      <c r="D67" s="19"/>
      <c r="E67" s="19"/>
      <c r="F67" s="19"/>
      <c r="G67" s="19"/>
      <c r="H67" s="19"/>
      <c r="I67" s="19"/>
      <c r="J67" s="81">
        <f>J61+J65</f>
        <v>0</v>
      </c>
    </row>
    <row r="68" spans="1:10">
      <c r="A68" s="12"/>
      <c r="B68" s="12"/>
      <c r="J68" s="1"/>
    </row>
    <row r="69" spans="1:10">
      <c r="J69" s="1"/>
    </row>
    <row r="70" spans="1:10">
      <c r="J70" s="1"/>
    </row>
    <row r="71" spans="1:10" ht="13.15">
      <c r="A71" s="86" t="s">
        <v>85</v>
      </c>
      <c r="B71" s="86"/>
      <c r="J71" s="1"/>
    </row>
    <row r="72" spans="1:10" ht="13.15">
      <c r="A72" s="27" t="s">
        <v>63</v>
      </c>
      <c r="B72" s="28" t="s">
        <v>64</v>
      </c>
      <c r="J72" s="1"/>
    </row>
    <row r="73" spans="1:10" ht="87.65">
      <c r="A73" s="22" t="s">
        <v>45</v>
      </c>
      <c r="B73" s="22" t="s">
        <v>51</v>
      </c>
      <c r="J73" s="1"/>
    </row>
    <row r="74" spans="1:10" ht="77.650000000000006">
      <c r="A74" s="22" t="s">
        <v>46</v>
      </c>
      <c r="B74" s="23" t="s">
        <v>87</v>
      </c>
      <c r="J74" s="1"/>
    </row>
    <row r="75" spans="1:10" s="12" customFormat="1" ht="50.75">
      <c r="A75" s="22" t="s">
        <v>47</v>
      </c>
      <c r="B75" s="23" t="s">
        <v>49</v>
      </c>
    </row>
    <row r="76" spans="1:10" ht="50.75">
      <c r="A76" s="22" t="s">
        <v>52</v>
      </c>
      <c r="B76" s="23" t="s">
        <v>50</v>
      </c>
      <c r="J76" s="1"/>
    </row>
    <row r="77" spans="1:10" ht="162.80000000000001">
      <c r="A77" s="22" t="s">
        <v>48</v>
      </c>
      <c r="B77" s="68" t="s">
        <v>93</v>
      </c>
      <c r="C77" s="12"/>
      <c r="J77" s="1"/>
    </row>
    <row r="78" spans="1:10" ht="75.150000000000006">
      <c r="A78" s="22" t="s">
        <v>41</v>
      </c>
      <c r="B78" s="23" t="s">
        <v>53</v>
      </c>
      <c r="J78" s="1"/>
    </row>
    <row r="79" spans="1:10" ht="87.65">
      <c r="A79" s="26" t="s">
        <v>54</v>
      </c>
      <c r="B79" s="23" t="s">
        <v>14</v>
      </c>
      <c r="J79" s="1"/>
    </row>
    <row r="80" spans="1:10" ht="62.65">
      <c r="A80" s="24" t="s">
        <v>57</v>
      </c>
      <c r="B80" s="25" t="s">
        <v>12</v>
      </c>
      <c r="J80" s="1"/>
    </row>
    <row r="81" spans="3:19">
      <c r="E81" s="5"/>
      <c r="J81" s="1"/>
    </row>
    <row r="82" spans="3:19">
      <c r="E82" s="5"/>
      <c r="J82" s="1"/>
    </row>
    <row r="83" spans="3:19">
      <c r="H83" s="5"/>
      <c r="J83" s="1"/>
    </row>
    <row r="84" spans="3:19">
      <c r="H84" s="5"/>
      <c r="J84" s="1"/>
    </row>
    <row r="85" spans="3:19">
      <c r="H85" s="5"/>
      <c r="J85" s="1"/>
    </row>
    <row r="86" spans="3:19">
      <c r="H86" s="5"/>
      <c r="J86" s="1"/>
    </row>
    <row r="87" spans="3:19">
      <c r="H87" s="5"/>
      <c r="J87" s="1"/>
    </row>
    <row r="88" spans="3:19">
      <c r="H88" s="5"/>
      <c r="J88" s="1"/>
    </row>
    <row r="92" spans="3:19">
      <c r="C92" s="3"/>
      <c r="D92" s="3"/>
    </row>
    <row r="93" spans="3:19"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3:19"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</sheetData>
  <mergeCells count="7">
    <mergeCell ref="B14:C14"/>
    <mergeCell ref="E27:F27"/>
    <mergeCell ref="I27:J27"/>
    <mergeCell ref="A16:J16"/>
    <mergeCell ref="A71:B71"/>
    <mergeCell ref="A26:J26"/>
    <mergeCell ref="A27:B27"/>
  </mergeCells>
  <dataValidations count="1">
    <dataValidation type="list" sqref="B13" xr:uid="{A7818327-6629-474C-A77A-B89373DC127E}">
      <formula1>"Yes - Indicate Date, No"</formula1>
    </dataValidation>
  </dataValidations>
  <pageMargins left="0.7" right="0.7" top="0.75" bottom="0.75" header="0.3" footer="0.3"/>
  <pageSetup orientation="portrait" r:id="rId1"/>
  <ignoredErrors>
    <ignoredError sqref="B18:B23 C18:C23 H18:H23" listDataValidation="1"/>
    <ignoredError sqref="G18:G24 I18:I24 J18:J24" calculatedColumn="1"/>
  </ignoredErrors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C2C7D50-9FA4-4CA2-B89D-128BD9D8E97D}">
          <x14:formula1>
            <xm:f>Legend!$B$2:$B$3</xm:f>
          </x14:formula1>
          <xm:sqref>B18:B23</xm:sqref>
        </x14:dataValidation>
        <x14:dataValidation type="list" allowBlank="1" showInputMessage="1" xr:uid="{968F5CE2-6C36-4318-9A13-CD739ECCD712}">
          <x14:formula1>
            <xm:f>Legend!$D$2:$D$6</xm:f>
          </x14:formula1>
          <xm:sqref>C65</xm:sqref>
        </x14:dataValidation>
        <x14:dataValidation type="list" showInputMessage="1" xr:uid="{B95725AF-D0D3-4FA4-BC06-F68D7012E9B5}">
          <x14:formula1>
            <xm:f>Legend!$A$2:$A$13</xm:f>
          </x14:formula1>
          <xm:sqref>C18:C23</xm:sqref>
        </x14:dataValidation>
        <x14:dataValidation type="list" showInputMessage="1" prompt="Select Fringe Rate" xr:uid="{790DEBE1-4DB3-4881-A60C-AF0745556BBE}">
          <x14:formula1>
            <xm:f>Legend!$C$2:$C$5</xm:f>
          </x14:formula1>
          <xm:sqref>H18:H23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B98B1-C71A-4806-8481-BF5CA1782140}">
  <dimension ref="A1:F13"/>
  <sheetViews>
    <sheetView workbookViewId="0">
      <selection activeCell="D7" sqref="D7"/>
    </sheetView>
  </sheetViews>
  <sheetFormatPr defaultRowHeight="12.55"/>
  <cols>
    <col min="1" max="1" width="20.5546875" style="54" bestFit="1" customWidth="1"/>
    <col min="2" max="2" width="8.88671875" style="54"/>
    <col min="3" max="3" width="10.109375" style="54" bestFit="1" customWidth="1"/>
    <col min="4" max="4" width="18.6640625" style="54" bestFit="1" customWidth="1"/>
    <col min="5" max="5" width="29.109375" style="54" bestFit="1" customWidth="1"/>
    <col min="6" max="6" width="16.109375" style="54" bestFit="1" customWidth="1"/>
    <col min="7" max="7" width="33.88671875" style="54" bestFit="1" customWidth="1"/>
    <col min="8" max="8" width="50.44140625" style="54" bestFit="1" customWidth="1"/>
    <col min="9" max="16384" width="8.88671875" style="54"/>
  </cols>
  <sheetData>
    <row r="1" spans="1:6">
      <c r="A1" s="54" t="s">
        <v>1</v>
      </c>
      <c r="B1" s="54" t="s">
        <v>15</v>
      </c>
      <c r="C1" s="54" t="s">
        <v>28</v>
      </c>
      <c r="D1" s="54" t="s">
        <v>43</v>
      </c>
      <c r="E1" s="54" t="s">
        <v>58</v>
      </c>
      <c r="F1" s="54" t="s">
        <v>80</v>
      </c>
    </row>
    <row r="2" spans="1:6">
      <c r="A2" s="54" t="s">
        <v>7</v>
      </c>
      <c r="B2" s="54" t="s">
        <v>26</v>
      </c>
      <c r="C2" s="60">
        <v>0.34499999999999997</v>
      </c>
      <c r="D2" s="60">
        <v>0.69499999999999995</v>
      </c>
      <c r="E2" s="54" t="s">
        <v>25</v>
      </c>
      <c r="F2" s="54" t="s">
        <v>91</v>
      </c>
    </row>
    <row r="3" spans="1:6">
      <c r="A3" s="54" t="s">
        <v>16</v>
      </c>
      <c r="B3" s="54" t="s">
        <v>27</v>
      </c>
      <c r="C3" s="60">
        <v>0.38200000000000001</v>
      </c>
      <c r="D3" s="61">
        <v>0.44</v>
      </c>
      <c r="E3" s="54" t="s">
        <v>32</v>
      </c>
      <c r="F3" s="54" t="s">
        <v>81</v>
      </c>
    </row>
    <row r="4" spans="1:6">
      <c r="A4" s="54" t="s">
        <v>17</v>
      </c>
      <c r="C4" s="61">
        <v>0.28000000000000003</v>
      </c>
      <c r="D4" s="60">
        <v>0.39500000000000002</v>
      </c>
      <c r="E4" s="54" t="s">
        <v>33</v>
      </c>
    </row>
    <row r="5" spans="1:6">
      <c r="A5" s="54" t="s">
        <v>18</v>
      </c>
      <c r="C5" s="62">
        <v>9.7500000000000003E-2</v>
      </c>
      <c r="D5" s="61">
        <v>0.26</v>
      </c>
      <c r="E5" s="54" t="s">
        <v>34</v>
      </c>
    </row>
    <row r="6" spans="1:6">
      <c r="A6" s="54" t="s">
        <v>19</v>
      </c>
      <c r="D6" s="60" t="s">
        <v>94</v>
      </c>
      <c r="E6" s="54" t="s">
        <v>59</v>
      </c>
    </row>
    <row r="7" spans="1:6">
      <c r="A7" s="54" t="s">
        <v>20</v>
      </c>
      <c r="D7" s="60"/>
      <c r="E7" s="54" t="s">
        <v>60</v>
      </c>
    </row>
    <row r="8" spans="1:6">
      <c r="A8" s="54" t="s">
        <v>21</v>
      </c>
      <c r="E8" s="54" t="s">
        <v>37</v>
      </c>
    </row>
    <row r="9" spans="1:6">
      <c r="A9" s="54" t="s">
        <v>22</v>
      </c>
      <c r="E9" s="54" t="s">
        <v>36</v>
      </c>
    </row>
    <row r="10" spans="1:6">
      <c r="A10" s="54" t="s">
        <v>23</v>
      </c>
    </row>
    <row r="11" spans="1:6">
      <c r="A11" s="54" t="s">
        <v>24</v>
      </c>
    </row>
    <row r="12" spans="1:6">
      <c r="A12" s="54" t="s">
        <v>25</v>
      </c>
    </row>
    <row r="13" spans="1:6">
      <c r="A13" s="54" t="s">
        <v>90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f71b58b5-4126-43a9-bcb3-21c9de6f5241}" enabled="0" method="" siteId="{f71b58b5-4126-43a9-bcb3-21c9de6f524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Template</vt:lpstr>
      <vt:lpstr>Legend</vt:lpstr>
    </vt:vector>
  </TitlesOfParts>
  <Company>Weill Cornell Medical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WCMC User</dc:creator>
  <cp:lastModifiedBy>Michael Stanzione</cp:lastModifiedBy>
  <cp:lastPrinted>2025-07-23T11:48:26Z</cp:lastPrinted>
  <dcterms:created xsi:type="dcterms:W3CDTF">2015-03-05T16:22:38Z</dcterms:created>
  <dcterms:modified xsi:type="dcterms:W3CDTF">2025-08-12T17:17:56Z</dcterms:modified>
</cp:coreProperties>
</file>