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b2020/Documents/Heb2020-Docs/ETRA/E2RA/2-E2RA-WInter 2017/1-CURRICULUM/0-9 to 13-Sessions Post Award/Post award 2 - Effort-ETS-ADR/ADR Examples- Winter 2017/Dr Fantastico-ADR/"/>
    </mc:Choice>
  </mc:AlternateContent>
  <bookViews>
    <workbookView xWindow="15000" yWindow="2620" windowWidth="25600" windowHeight="18380" tabRatio="500"/>
  </bookViews>
  <sheets>
    <sheet name="Sheet1" sheetId="1" r:id="rId1"/>
  </sheets>
  <definedNames>
    <definedName name="_xlnm.Print_Area" localSheetId="0">Sheet1!$A$1:$K$26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G7" i="1"/>
  <c r="J7" i="1"/>
  <c r="K7" i="1"/>
  <c r="I8" i="1"/>
  <c r="G8" i="1"/>
  <c r="J8" i="1"/>
  <c r="K8" i="1"/>
  <c r="I9" i="1"/>
  <c r="G9" i="1"/>
  <c r="J9" i="1"/>
  <c r="K9" i="1"/>
  <c r="K13" i="1"/>
  <c r="J13" i="1"/>
  <c r="H7" i="1"/>
  <c r="H8" i="1"/>
  <c r="H9" i="1"/>
  <c r="G11" i="1"/>
  <c r="G10" i="1"/>
  <c r="H10" i="1"/>
  <c r="H11" i="1"/>
  <c r="H13" i="1"/>
  <c r="G13" i="1"/>
</calcChain>
</file>

<file path=xl/sharedStrings.xml><?xml version="1.0" encoding="utf-8"?>
<sst xmlns="http://schemas.openxmlformats.org/spreadsheetml/2006/main" count="28" uniqueCount="24">
  <si>
    <t>Start Date</t>
  </si>
  <si>
    <t>End Date</t>
  </si>
  <si>
    <t>Fund</t>
  </si>
  <si>
    <t>WBS element</t>
  </si>
  <si>
    <t>Compliance Department Fund</t>
  </si>
  <si>
    <t>Dr Fantastico</t>
  </si>
  <si>
    <t>NIH-Brain     525xxxx701</t>
  </si>
  <si>
    <t>NCI-lungs     525xxxx802</t>
  </si>
  <si>
    <t>NIH-Melanoma     525xxxx901</t>
  </si>
  <si>
    <t>07/o1/15</t>
  </si>
  <si>
    <t xml:space="preserve">IBS </t>
  </si>
  <si>
    <t>$ amount of cost sharing</t>
  </si>
  <si>
    <t>% salary that represents that Cost sharing portion</t>
  </si>
  <si>
    <t xml:space="preserve"> Fund used for cost sharing</t>
  </si>
  <si>
    <t>E2RA Example for ADR report for Dr Fantastico</t>
  </si>
  <si>
    <t xml:space="preserve">Annual % Effort </t>
  </si>
  <si>
    <t>Cash Value ( $ amount charged on the grant WBS account)</t>
  </si>
  <si>
    <t>% salary that the cash value represents</t>
  </si>
  <si>
    <t>Real $ cost for the effort proposed on the grant</t>
  </si>
  <si>
    <t>Calculations made on the base that the NIH salary cap was $185,100 for the whole FY 2016 .</t>
  </si>
  <si>
    <t>Notes:</t>
  </si>
  <si>
    <t>Info fed by SAP on the ADR</t>
  </si>
  <si>
    <t>Info that you need to provide to adjust the ADR report</t>
  </si>
  <si>
    <t>Version E2RA winter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</si>
</sst>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&quot;$&quot;#,##0"/>
  </numFmts>
  <fonts count="18" x14ac:knownFonts="1">
    <font>
      <sz val="12"/>
      <color theme="1"/>
      <name val="1898 Sans"/>
      <family val="2"/>
    </font>
    <font>
      <sz val="12"/>
      <color theme="1"/>
      <name val="Calibri"/>
      <family val="2"/>
      <scheme val="minor"/>
    </font>
    <font>
      <u/>
      <sz val="12"/>
      <color theme="10"/>
      <name val="1898 Sans"/>
      <family val="2"/>
    </font>
    <font>
      <u/>
      <sz val="12"/>
      <color theme="11"/>
      <name val="1898 Sans"/>
      <family val="2"/>
    </font>
    <font>
      <sz val="8"/>
      <name val="1898 Sans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  <font>
      <sz val="14"/>
      <name val="Calibri"/>
      <scheme val="minor"/>
    </font>
    <font>
      <i/>
      <sz val="14"/>
      <color rgb="FF000000"/>
      <name val="Calibri"/>
      <scheme val="minor"/>
    </font>
    <font>
      <b/>
      <i/>
      <sz val="14"/>
      <color rgb="FFFF0000"/>
      <name val="Calibri"/>
      <scheme val="minor"/>
    </font>
    <font>
      <b/>
      <i/>
      <sz val="14"/>
      <color theme="1"/>
      <name val="Calibri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2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BA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CA6"/>
        <bgColor indexed="64"/>
      </patternFill>
    </fill>
    <fill>
      <patternFill patternType="solid">
        <fgColor rgb="FFFCE2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6" fillId="3" borderId="0" xfId="0" applyFont="1" applyFill="1" applyAlignment="1">
      <alignment vertical="center"/>
    </xf>
    <xf numFmtId="0" fontId="1" fillId="3" borderId="0" xfId="0" applyFont="1" applyFill="1"/>
    <xf numFmtId="0" fontId="1" fillId="0" borderId="0" xfId="0" applyFont="1"/>
    <xf numFmtId="165" fontId="8" fillId="0" borderId="8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/>
    <xf numFmtId="0" fontId="5" fillId="3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5" borderId="9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9" fontId="7" fillId="5" borderId="13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9" fontId="10" fillId="0" borderId="17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14" fontId="7" fillId="6" borderId="19" xfId="0" applyNumberFormat="1" applyFont="1" applyFill="1" applyBorder="1" applyAlignment="1">
      <alignment horizontal="center" vertical="center" wrapText="1"/>
    </xf>
    <xf numFmtId="9" fontId="7" fillId="6" borderId="19" xfId="0" applyNumberFormat="1" applyFont="1" applyFill="1" applyBorder="1" applyAlignment="1">
      <alignment horizontal="center" vertical="center" wrapText="1"/>
    </xf>
    <xf numFmtId="164" fontId="7" fillId="6" borderId="20" xfId="0" applyNumberFormat="1" applyFont="1" applyFill="1" applyBorder="1" applyAlignment="1">
      <alignment horizontal="center" vertical="center" wrapText="1"/>
    </xf>
    <xf numFmtId="10" fontId="7" fillId="6" borderId="21" xfId="0" applyNumberFormat="1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4" fillId="0" borderId="0" xfId="0" applyFont="1"/>
    <xf numFmtId="164" fontId="7" fillId="7" borderId="2" xfId="0" applyNumberFormat="1" applyFont="1" applyFill="1" applyBorder="1" applyAlignment="1">
      <alignment horizontal="center" vertical="center" wrapText="1"/>
    </xf>
    <xf numFmtId="164" fontId="7" fillId="7" borderId="14" xfId="0" applyNumberFormat="1" applyFont="1" applyFill="1" applyBorder="1" applyAlignment="1">
      <alignment horizontal="center" vertical="center" wrapText="1"/>
    </xf>
    <xf numFmtId="10" fontId="7" fillId="7" borderId="7" xfId="0" applyNumberFormat="1" applyFont="1" applyFill="1" applyBorder="1" applyAlignment="1">
      <alignment horizontal="center" vertical="center" wrapText="1"/>
    </xf>
    <xf numFmtId="10" fontId="7" fillId="7" borderId="3" xfId="0" applyNumberFormat="1" applyFont="1" applyFill="1" applyBorder="1" applyAlignment="1">
      <alignment horizontal="center" vertical="center" wrapText="1"/>
    </xf>
    <xf numFmtId="10" fontId="7" fillId="7" borderId="15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colors>
    <mruColors>
      <color rgb="FFFCE2F4"/>
      <color rgb="FFFFFC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K19"/>
  <sheetViews>
    <sheetView tabSelected="1" workbookViewId="0">
      <selection activeCell="K2" sqref="K2"/>
    </sheetView>
  </sheetViews>
  <sheetFormatPr baseColWidth="10" defaultRowHeight="16" x14ac:dyDescent="0.2"/>
  <cols>
    <col min="1" max="1" width="2.875" style="3" customWidth="1"/>
    <col min="2" max="2" width="13.375" style="3" customWidth="1"/>
    <col min="3" max="3" width="12.25" style="3" customWidth="1"/>
    <col min="4" max="5" width="10.625" style="3"/>
    <col min="6" max="6" width="13.25" style="3" customWidth="1"/>
    <col min="7" max="7" width="20.5" style="3" customWidth="1"/>
    <col min="8" max="8" width="13.125" style="3" customWidth="1"/>
    <col min="9" max="9" width="13.375" style="3" customWidth="1"/>
    <col min="10" max="10" width="10.625" style="3"/>
    <col min="11" max="11" width="16.75" style="3" customWidth="1"/>
    <col min="12" max="16384" width="10.625" style="3"/>
  </cols>
  <sheetData>
    <row r="2" spans="2:11" ht="50" customHeight="1" x14ac:dyDescent="0.2">
      <c r="B2" s="1" t="s">
        <v>14</v>
      </c>
      <c r="C2" s="2"/>
      <c r="D2" s="2"/>
      <c r="E2" s="2"/>
      <c r="K2" s="62" t="s">
        <v>23</v>
      </c>
    </row>
    <row r="3" spans="2:11" ht="23" customHeight="1" x14ac:dyDescent="0.2"/>
    <row r="4" spans="2:11" ht="34" customHeight="1" x14ac:dyDescent="0.2">
      <c r="B4" s="11" t="s">
        <v>5</v>
      </c>
      <c r="C4" s="59" t="s">
        <v>10</v>
      </c>
      <c r="D4" s="60">
        <v>220000</v>
      </c>
    </row>
    <row r="5" spans="2:11" ht="25" customHeight="1" thickBot="1" x14ac:dyDescent="0.25"/>
    <row r="6" spans="2:11" s="10" customFormat="1" ht="102" customHeight="1" thickBot="1" x14ac:dyDescent="0.3">
      <c r="B6" s="15" t="s">
        <v>2</v>
      </c>
      <c r="C6" s="16" t="s">
        <v>3</v>
      </c>
      <c r="D6" s="15" t="s">
        <v>0</v>
      </c>
      <c r="E6" s="15" t="s">
        <v>1</v>
      </c>
      <c r="F6" s="17" t="s">
        <v>15</v>
      </c>
      <c r="G6" s="16" t="s">
        <v>16</v>
      </c>
      <c r="H6" s="18" t="s">
        <v>17</v>
      </c>
      <c r="I6" s="19" t="s">
        <v>18</v>
      </c>
      <c r="J6" s="20" t="s">
        <v>11</v>
      </c>
      <c r="K6" s="18" t="s">
        <v>12</v>
      </c>
    </row>
    <row r="7" spans="2:11" s="22" customFormat="1" ht="55" customHeight="1" thickBot="1" x14ac:dyDescent="0.25">
      <c r="B7" s="12"/>
      <c r="C7" s="21" t="s">
        <v>6</v>
      </c>
      <c r="D7" s="13" t="s">
        <v>9</v>
      </c>
      <c r="E7" s="14">
        <v>42551</v>
      </c>
      <c r="F7" s="25">
        <v>0.3</v>
      </c>
      <c r="G7" s="49">
        <f>185100*F7</f>
        <v>55530</v>
      </c>
      <c r="H7" s="51">
        <f>G7/$D$4</f>
        <v>0.25240909090909092</v>
      </c>
      <c r="I7" s="4">
        <f>220000*F7</f>
        <v>66000</v>
      </c>
      <c r="J7" s="23">
        <f>I7-G7</f>
        <v>10470</v>
      </c>
      <c r="K7" s="5">
        <f>J7/$D$4</f>
        <v>4.7590909090909093E-2</v>
      </c>
    </row>
    <row r="8" spans="2:11" s="22" customFormat="1" ht="55" customHeight="1" thickBot="1" x14ac:dyDescent="0.25">
      <c r="B8" s="12"/>
      <c r="C8" s="21" t="s">
        <v>7</v>
      </c>
      <c r="D8" s="13" t="s">
        <v>9</v>
      </c>
      <c r="E8" s="14">
        <v>42551</v>
      </c>
      <c r="F8" s="25">
        <v>0.32</v>
      </c>
      <c r="G8" s="49">
        <f t="shared" ref="G8:G9" si="0">185100*F8</f>
        <v>59232</v>
      </c>
      <c r="H8" s="52">
        <f t="shared" ref="H8:H11" si="1">G8/$D$4</f>
        <v>0.26923636363636366</v>
      </c>
      <c r="I8" s="6">
        <f>220000*F8</f>
        <v>70400</v>
      </c>
      <c r="J8" s="24">
        <f>I8-G8</f>
        <v>11168</v>
      </c>
      <c r="K8" s="8">
        <f t="shared" ref="K8:K9" si="2">J8/$D$4</f>
        <v>5.0763636363636365E-2</v>
      </c>
    </row>
    <row r="9" spans="2:11" s="22" customFormat="1" ht="55" customHeight="1" thickBot="1" x14ac:dyDescent="0.25">
      <c r="B9" s="12"/>
      <c r="C9" s="21" t="s">
        <v>8</v>
      </c>
      <c r="D9" s="13" t="s">
        <v>9</v>
      </c>
      <c r="E9" s="14">
        <v>42551</v>
      </c>
      <c r="F9" s="25">
        <v>0.36</v>
      </c>
      <c r="G9" s="49">
        <f t="shared" si="0"/>
        <v>66636</v>
      </c>
      <c r="H9" s="52">
        <f t="shared" si="1"/>
        <v>0.3028909090909091</v>
      </c>
      <c r="I9" s="6">
        <f>220000*F9</f>
        <v>79200</v>
      </c>
      <c r="J9" s="24">
        <f>I9-G9</f>
        <v>12564</v>
      </c>
      <c r="K9" s="8">
        <f t="shared" si="2"/>
        <v>5.7109090909090908E-2</v>
      </c>
    </row>
    <row r="10" spans="2:11" s="22" customFormat="1" ht="55" customHeight="1" thickBot="1" x14ac:dyDescent="0.25">
      <c r="B10" s="13" t="s">
        <v>13</v>
      </c>
      <c r="C10" s="12"/>
      <c r="D10" s="13" t="s">
        <v>9</v>
      </c>
      <c r="E10" s="14">
        <v>42551</v>
      </c>
      <c r="F10" s="25">
        <v>0</v>
      </c>
      <c r="G10" s="49">
        <f>220000-G7-G8-G9-G11</f>
        <v>34202</v>
      </c>
      <c r="H10" s="52">
        <f t="shared" si="1"/>
        <v>0.15546363636363636</v>
      </c>
      <c r="I10" s="9"/>
      <c r="J10" s="7"/>
      <c r="K10" s="9"/>
    </row>
    <row r="11" spans="2:11" s="22" customFormat="1" ht="55" customHeight="1" thickBot="1" x14ac:dyDescent="0.25">
      <c r="B11" s="26" t="s">
        <v>4</v>
      </c>
      <c r="C11" s="27"/>
      <c r="D11" s="26" t="s">
        <v>9</v>
      </c>
      <c r="E11" s="28">
        <v>42551</v>
      </c>
      <c r="F11" s="29">
        <v>0.02</v>
      </c>
      <c r="G11" s="50">
        <f>220000*2%</f>
        <v>4400</v>
      </c>
      <c r="H11" s="53">
        <f t="shared" si="1"/>
        <v>0.02</v>
      </c>
      <c r="I11" s="30"/>
      <c r="J11" s="30"/>
      <c r="K11" s="30"/>
    </row>
    <row r="12" spans="2:11" s="22" customFormat="1" ht="18" customHeight="1" thickBot="1" x14ac:dyDescent="0.25">
      <c r="B12" s="39"/>
      <c r="C12" s="40"/>
      <c r="D12" s="41"/>
      <c r="E12" s="42"/>
      <c r="F12" s="43"/>
      <c r="G12" s="44"/>
      <c r="H12" s="45"/>
      <c r="I12" s="46"/>
      <c r="J12" s="46"/>
      <c r="K12" s="47"/>
    </row>
    <row r="13" spans="2:11" s="22" customFormat="1" ht="55" customHeight="1" thickBot="1" x14ac:dyDescent="0.25">
      <c r="B13" s="31"/>
      <c r="C13" s="31"/>
      <c r="D13" s="32"/>
      <c r="E13" s="33"/>
      <c r="F13" s="34">
        <v>1</v>
      </c>
      <c r="G13" s="35">
        <f>G7+G8+G9+G11+G10</f>
        <v>220000</v>
      </c>
      <c r="H13" s="36">
        <f>SUM(H7:H11)</f>
        <v>1</v>
      </c>
      <c r="I13" s="37"/>
      <c r="J13" s="23">
        <f>SUM(J7:J9)</f>
        <v>34202</v>
      </c>
      <c r="K13" s="38">
        <f>SUM(K7:K9)</f>
        <v>0.15546363636363636</v>
      </c>
    </row>
    <row r="14" spans="2:11" ht="19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2:11" ht="38" customHeight="1" x14ac:dyDescent="0.25">
      <c r="B15" s="10"/>
      <c r="C15" s="10"/>
      <c r="D15" s="10"/>
      <c r="E15" s="10"/>
      <c r="F15" s="10"/>
      <c r="G15" s="54" t="s">
        <v>21</v>
      </c>
      <c r="H15" s="10"/>
      <c r="I15" s="58" t="s">
        <v>22</v>
      </c>
      <c r="J15" s="58"/>
      <c r="K15" s="10"/>
    </row>
    <row r="16" spans="2:11" ht="38" customHeight="1" x14ac:dyDescent="0.25">
      <c r="B16" s="10"/>
      <c r="C16" s="10"/>
      <c r="D16" s="10"/>
      <c r="E16" s="10"/>
      <c r="F16" s="10"/>
      <c r="G16" s="55"/>
      <c r="H16" s="56"/>
      <c r="I16" s="57"/>
      <c r="J16" s="57"/>
      <c r="K16" s="10"/>
    </row>
    <row r="17" spans="2:7" ht="21" x14ac:dyDescent="0.25">
      <c r="B17" s="61" t="s">
        <v>19</v>
      </c>
      <c r="C17" s="61"/>
      <c r="D17" s="61"/>
      <c r="E17" s="61"/>
      <c r="F17" s="61"/>
      <c r="G17" s="61"/>
    </row>
    <row r="19" spans="2:7" ht="19" x14ac:dyDescent="0.25">
      <c r="B19" s="48" t="s">
        <v>20</v>
      </c>
    </row>
  </sheetData>
  <mergeCells count="1">
    <mergeCell ref="I15:J15"/>
  </mergeCells>
  <phoneticPr fontId="4" type="noConversion"/>
  <pageMargins left="0.75" right="0.75" top="1" bottom="1" header="0.5" footer="0.5"/>
  <pageSetup scale="54" orientation="landscape" horizontalDpi="4294967292" verticalDpi="4294967292" copies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Weill Cornell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Brazier-Mitouart</dc:creator>
  <cp:lastModifiedBy>Helene Brazier-Mitouart</cp:lastModifiedBy>
  <cp:lastPrinted>2017-03-30T22:00:39Z</cp:lastPrinted>
  <dcterms:created xsi:type="dcterms:W3CDTF">2016-08-11T23:52:19Z</dcterms:created>
  <dcterms:modified xsi:type="dcterms:W3CDTF">2017-03-30T22:25:51Z</dcterms:modified>
</cp:coreProperties>
</file>